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<sst xmlns="http://schemas.openxmlformats.org/spreadsheetml/2006/main" count="58" uniqueCount="58">
  <si>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P3-Oncologie</t>
  </si>
  <si>
    <t>P9.7-Posttransplant</t>
  </si>
  <si>
    <t>Total Consum</t>
  </si>
  <si>
    <t>P6.4-Mucoviscidoza adulti</t>
  </si>
  <si>
    <t xml:space="preserve">P6.4-Mucoviscidoza copii  </t>
  </si>
  <si>
    <t>ADO</t>
  </si>
  <si>
    <t>INSULINE</t>
  </si>
  <si>
    <t>MIXTE</t>
  </si>
  <si>
    <t>TESTE COPII</t>
  </si>
  <si>
    <t>P5-Diabet TOTAL</t>
  </si>
  <si>
    <t>P6.7-Prader-Willi</t>
  </si>
  <si>
    <t>Consum medicamente Pensionari cu venituri sub 700 lei (40%-MS)</t>
  </si>
  <si>
    <t>P6.5.2-Boli neurologice SLA</t>
  </si>
  <si>
    <t>P6.2-Epidermoliza buloasa</t>
  </si>
  <si>
    <t xml:space="preserve">TOTAL  consumat  ianuarie-luna curentă  </t>
  </si>
  <si>
    <t xml:space="preserve">DISPONIBIL  luna curentă </t>
  </si>
  <si>
    <t>Credite de Angajament Pensionari cu venituri sub 700 lei (40%-MS)</t>
  </si>
  <si>
    <t>Credite de Angajament P3-Oncologie</t>
  </si>
  <si>
    <t>Credite de Angajament P5-Diabet</t>
  </si>
  <si>
    <t>TESTE  de AUTOMONITORIZARE</t>
  </si>
  <si>
    <t>Credite de Angajament TESTE  de AUTOMONITORIZARE</t>
  </si>
  <si>
    <t>Credite de Angajament P6.4-Mucoviscidoza adulti</t>
  </si>
  <si>
    <t>Credite de Angajament P6.4-Mucoviscidoza  copii</t>
  </si>
  <si>
    <t>Credite de Angajament P6.5.2-Boli neurologice SLA</t>
  </si>
  <si>
    <t>Credite de Angajament P6.7-Prader-Willi</t>
  </si>
  <si>
    <t>Credite de Angajament P6.2-Epidermoliza buloasa</t>
  </si>
  <si>
    <t>Credite de Angajament P9.7-Posttransplant</t>
  </si>
  <si>
    <t>Credite de Angajament Medicamente cu si fara contributie personala,pens. 50% si comisie CNAS</t>
  </si>
  <si>
    <t>Consum  medicamente cu aprobare comisie CNAS</t>
  </si>
  <si>
    <t>Iulie</t>
  </si>
  <si>
    <t>Noiembrie</t>
  </si>
  <si>
    <t>Decembrie</t>
  </si>
  <si>
    <t>Ianuarie</t>
  </si>
  <si>
    <t>Februarie</t>
  </si>
  <si>
    <t>Martie</t>
  </si>
  <si>
    <t>Aprilie</t>
  </si>
  <si>
    <t>Mai</t>
  </si>
  <si>
    <t>Iunie</t>
  </si>
  <si>
    <t>August</t>
  </si>
  <si>
    <t>Septembrie</t>
  </si>
  <si>
    <t xml:space="preserve">Consum Medicamente cu si fara contributie personala,pens. 50% </t>
  </si>
  <si>
    <t>Octombrie</t>
  </si>
  <si>
    <t>Credite de angajament Sindromul Prader Willi</t>
  </si>
  <si>
    <t>Sindromul Prader Willi</t>
  </si>
  <si>
    <t>Credite de Angajament Cost volum</t>
  </si>
  <si>
    <t>Cost volum</t>
  </si>
  <si>
    <t>Credite de Angajament Cost volum rezultat</t>
  </si>
  <si>
    <t>P6.4-Mucoviscidoza adulți</t>
  </si>
  <si>
    <t>Credite de Angajament P6.4-Mucoviscidoza  adulți</t>
  </si>
  <si>
    <t xml:space="preserve"> Cost volum rezultat</t>
  </si>
  <si>
    <r>
      <t>Credite de Angajament an</t>
    </r>
    <r>
      <rPr>
        <b/>
        <i/>
        <sz val="11"/>
        <rFont val="Arial"/>
        <family val="2"/>
      </rPr>
      <t xml:space="preserve"> 2018</t>
    </r>
  </si>
  <si>
    <t>CAS MUREŞ        Consum cumulat 2018 - Farmacii cu circuit deschis</t>
  </si>
  <si>
    <t xml:space="preserve">Credite de Angajament Cost volum </t>
  </si>
  <si>
    <t xml:space="preserve"> Cost volum </t>
  </si>
  <si>
    <t>Credite de Angajament -ANGIOEDEM EREDITAR</t>
  </si>
  <si>
    <t>ANGIOEDEM EREDITAR</t>
  </si>
  <si>
    <t>*Teste copii -14000</t>
  </si>
  <si>
    <t xml:space="preserve"> Teste adulti -316000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</si>
</sst>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000000000"/>
    <numFmt numFmtId="185" formatCode="#,##0.00_ ;\-#,##0.00\ "/>
    <numFmt numFmtId="186" formatCode="#,##0.0000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2" fillId="0" borderId="11" xfId="0" applyNumberFormat="1" applyFont="1" applyBorder="1" applyAlignment="1">
      <alignment horizontal="right" vertical="center"/>
    </xf>
    <xf numFmtId="16" fontId="1" fillId="0" borderId="12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/>
    </xf>
    <xf numFmtId="16" fontId="1" fillId="0" borderId="12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6" fontId="1" fillId="0" borderId="13" xfId="0" applyNumberFormat="1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3" fontId="2" fillId="0" borderId="14" xfId="42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/>
    </xf>
    <xf numFmtId="43" fontId="1" fillId="0" borderId="14" xfId="42" applyFont="1" applyBorder="1" applyAlignment="1">
      <alignment/>
    </xf>
    <xf numFmtId="43" fontId="2" fillId="0" borderId="14" xfId="42" applyFont="1" applyBorder="1" applyAlignment="1">
      <alignment horizontal="right"/>
    </xf>
    <xf numFmtId="43" fontId="1" fillId="0" borderId="0" xfId="0" applyNumberFormat="1" applyFont="1" applyAlignment="1">
      <alignment/>
    </xf>
    <xf numFmtId="43" fontId="1" fillId="0" borderId="14" xfId="42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185" fontId="1" fillId="0" borderId="14" xfId="42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justify"/>
    </xf>
    <xf numFmtId="4" fontId="2" fillId="0" borderId="1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4" fontId="2" fillId="0" borderId="11" xfId="0" applyNumberFormat="1" applyFont="1" applyBorder="1" applyAlignment="1">
      <alignment/>
    </xf>
    <xf numFmtId="43" fontId="2" fillId="0" borderId="14" xfId="42" applyFont="1" applyBorder="1" applyAlignment="1">
      <alignment horizontal="center"/>
    </xf>
    <xf numFmtId="185" fontId="2" fillId="0" borderId="14" xfId="42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/>
    </xf>
    <xf numFmtId="43" fontId="1" fillId="0" borderId="14" xfId="42" applyFont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3" fontId="4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" fontId="2" fillId="0" borderId="14" xfId="0" applyNumberFormat="1" applyFont="1" applyBorder="1" applyAlignment="1">
      <alignment horizontal="center"/>
    </xf>
    <xf numFmtId="43" fontId="1" fillId="0" borderId="15" xfId="42" applyFont="1" applyBorder="1" applyAlignment="1">
      <alignment horizontal="center"/>
    </xf>
    <xf numFmtId="185" fontId="1" fillId="0" borderId="15" xfId="42" applyNumberFormat="1" applyFont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3" fontId="2" fillId="0" borderId="14" xfId="42" applyFont="1" applyBorder="1" applyAlignment="1">
      <alignment horizontal="right" vertical="top" wrapText="1"/>
    </xf>
    <xf numFmtId="43" fontId="2" fillId="0" borderId="14" xfId="42" applyFont="1" applyBorder="1" applyAlignment="1">
      <alignment horizontal="center"/>
    </xf>
    <xf numFmtId="4" fontId="2" fillId="0" borderId="14" xfId="0" applyNumberFormat="1" applyFont="1" applyBorder="1" applyAlignment="1">
      <alignment horizontal="right" vertical="top" wrapText="1"/>
    </xf>
    <xf numFmtId="4" fontId="1" fillId="0" borderId="22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14" xfId="42" applyNumberFormat="1" applyFont="1" applyBorder="1" applyAlignment="1">
      <alignment horizontal="center"/>
    </xf>
    <xf numFmtId="4" fontId="1" fillId="0" borderId="15" xfId="0" applyNumberFormat="1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2" fillId="0" borderId="17" xfId="0" applyFont="1" applyFill="1" applyBorder="1" applyAlignment="1">
      <alignment horizontal="justify"/>
    </xf>
    <xf numFmtId="16" fontId="1" fillId="0" borderId="23" xfId="0" applyNumberFormat="1" applyFont="1" applyBorder="1" applyAlignment="1">
      <alignment horizontal="left" vertical="top" wrapText="1"/>
    </xf>
    <xf numFmtId="43" fontId="2" fillId="0" borderId="24" xfId="42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3" fontId="2" fillId="0" borderId="27" xfId="42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R39"/>
  <sheetViews>
    <sheetView tabSelected="1" zoomScalePageLayoutView="0" workbookViewId="0" topLeftCell="A4">
      <selection activeCell="F17" sqref="F17"/>
    </sheetView>
  </sheetViews>
  <sheetFormatPr defaultColWidth="9.140625" defaultRowHeight="12.75"/>
  <cols>
    <col min="1" max="1" width="42.57421875" style="1" customWidth="1"/>
    <col min="2" max="2" width="17.421875" style="1" customWidth="1"/>
    <col min="3" max="3" width="18.28125" style="1" customWidth="1"/>
    <col min="4" max="8" width="17.00390625" style="1" customWidth="1"/>
    <col min="9" max="9" width="15.57421875" style="1" customWidth="1"/>
    <col min="10" max="10" width="15.140625" style="1" customWidth="1"/>
    <col min="11" max="11" width="17.28125" style="1" customWidth="1"/>
    <col min="12" max="14" width="17.140625" style="1" customWidth="1"/>
    <col min="15" max="15" width="15.28125" style="1" customWidth="1"/>
    <col min="16" max="16" width="16.7109375" style="1" customWidth="1"/>
    <col min="17" max="17" width="17.28125" style="1" hidden="1" customWidth="1"/>
    <col min="18" max="18" width="15.421875" style="1" hidden="1" customWidth="1"/>
    <col min="19" max="19" width="14.8515625" style="1" hidden="1" customWidth="1"/>
    <col min="20" max="20" width="15.140625" style="1" hidden="1" customWidth="1"/>
    <col min="21" max="21" width="14.8515625" style="1" customWidth="1"/>
    <col min="22" max="22" width="15.421875" style="1" customWidth="1"/>
    <col min="23" max="23" width="12.421875" style="1" hidden="1" customWidth="1"/>
    <col min="24" max="24" width="10.57421875" style="1" hidden="1" customWidth="1"/>
    <col min="25" max="25" width="11.8515625" style="1" customWidth="1"/>
    <col min="26" max="26" width="17.28125" style="1" customWidth="1"/>
    <col min="27" max="28" width="14.421875" style="1" customWidth="1"/>
    <col min="29" max="29" width="14.28125" style="1" customWidth="1"/>
    <col min="30" max="30" width="14.140625" style="1" customWidth="1"/>
    <col min="31" max="31" width="9.140625" style="1" hidden="1" customWidth="1"/>
    <col min="32" max="33" width="9.421875" style="1" hidden="1" customWidth="1"/>
    <col min="34" max="34" width="12.28125" style="1" hidden="1" customWidth="1"/>
    <col min="35" max="35" width="15.57421875" style="1" customWidth="1"/>
    <col min="36" max="36" width="16.8515625" style="1" customWidth="1"/>
    <col min="37" max="40" width="15.8515625" style="1" customWidth="1"/>
    <col min="41" max="41" width="16.7109375" style="1" customWidth="1"/>
    <col min="42" max="42" width="9.140625" style="1" customWidth="1"/>
    <col min="43" max="43" width="10.140625" style="1" bestFit="1" customWidth="1"/>
    <col min="44" max="16384" width="9.140625" style="1" customWidth="1"/>
  </cols>
  <sheetData>
    <row r="1" ht="14.25" customHeight="1" hidden="1"/>
    <row r="2" ht="14.25" customHeight="1" hidden="1"/>
    <row r="3" ht="14.25" customHeight="1" hidden="1"/>
    <row r="4" ht="21.75" customHeight="1">
      <c r="O4" s="62"/>
    </row>
    <row r="5" spans="1:11" ht="18">
      <c r="A5" s="4"/>
      <c r="B5" s="4"/>
      <c r="C5" s="5" t="s">
        <v>51</v>
      </c>
      <c r="D5" s="4"/>
      <c r="E5" s="4"/>
      <c r="F5" s="4"/>
      <c r="G5" s="4"/>
      <c r="H5" s="4"/>
      <c r="I5" s="4"/>
      <c r="J5" s="4"/>
      <c r="K5" s="4"/>
    </row>
    <row r="6" ht="18" customHeight="1" thickBot="1"/>
    <row r="7" spans="1:41" ht="120.75" thickBot="1">
      <c r="A7" s="86"/>
      <c r="B7" s="87" t="s">
        <v>27</v>
      </c>
      <c r="C7" s="87" t="s">
        <v>40</v>
      </c>
      <c r="D7" s="88" t="s">
        <v>28</v>
      </c>
      <c r="E7" s="87" t="s">
        <v>46</v>
      </c>
      <c r="F7" s="87" t="s">
        <v>49</v>
      </c>
      <c r="G7" s="87" t="s">
        <v>52</v>
      </c>
      <c r="H7" s="87" t="s">
        <v>53</v>
      </c>
      <c r="I7" s="87" t="s">
        <v>16</v>
      </c>
      <c r="J7" s="87" t="s">
        <v>11</v>
      </c>
      <c r="K7" s="87" t="s">
        <v>17</v>
      </c>
      <c r="L7" s="89" t="s">
        <v>0</v>
      </c>
      <c r="M7" s="87" t="s">
        <v>44</v>
      </c>
      <c r="N7" s="89" t="s">
        <v>45</v>
      </c>
      <c r="O7" s="87" t="s">
        <v>18</v>
      </c>
      <c r="P7" s="88" t="s">
        <v>9</v>
      </c>
      <c r="Q7" s="88" t="s">
        <v>5</v>
      </c>
      <c r="R7" s="88" t="s">
        <v>6</v>
      </c>
      <c r="S7" s="90" t="s">
        <v>7</v>
      </c>
      <c r="T7" s="88" t="s">
        <v>8</v>
      </c>
      <c r="U7" s="87" t="s">
        <v>20</v>
      </c>
      <c r="V7" s="88" t="s">
        <v>19</v>
      </c>
      <c r="W7" s="87" t="s">
        <v>21</v>
      </c>
      <c r="X7" s="88" t="s">
        <v>3</v>
      </c>
      <c r="Y7" s="87" t="s">
        <v>22</v>
      </c>
      <c r="Z7" s="88" t="s">
        <v>4</v>
      </c>
      <c r="AA7" s="87" t="s">
        <v>48</v>
      </c>
      <c r="AB7" s="88" t="s">
        <v>47</v>
      </c>
      <c r="AC7" s="87" t="s">
        <v>23</v>
      </c>
      <c r="AD7" s="88" t="s">
        <v>12</v>
      </c>
      <c r="AE7" s="87" t="s">
        <v>24</v>
      </c>
      <c r="AF7" s="88" t="s">
        <v>10</v>
      </c>
      <c r="AG7" s="87" t="s">
        <v>25</v>
      </c>
      <c r="AH7" s="88" t="s">
        <v>13</v>
      </c>
      <c r="AI7" s="87" t="s">
        <v>26</v>
      </c>
      <c r="AJ7" s="88" t="s">
        <v>1</v>
      </c>
      <c r="AK7" s="44" t="s">
        <v>42</v>
      </c>
      <c r="AL7" s="44" t="s">
        <v>43</v>
      </c>
      <c r="AM7" s="87" t="s">
        <v>54</v>
      </c>
      <c r="AN7" s="44" t="s">
        <v>55</v>
      </c>
      <c r="AO7" s="91" t="s">
        <v>2</v>
      </c>
    </row>
    <row r="8" spans="1:41" ht="15.75" thickBot="1">
      <c r="A8" s="13" t="s">
        <v>50</v>
      </c>
      <c r="B8" s="38">
        <v>30304000</v>
      </c>
      <c r="C8" s="9"/>
      <c r="D8" s="6"/>
      <c r="E8" s="6">
        <v>6946770</v>
      </c>
      <c r="F8" s="6"/>
      <c r="G8" s="6">
        <v>15000</v>
      </c>
      <c r="H8" s="6"/>
      <c r="I8" s="6">
        <v>803000</v>
      </c>
      <c r="J8" s="6"/>
      <c r="K8" s="6">
        <v>7500000</v>
      </c>
      <c r="L8" s="6"/>
      <c r="M8" s="6">
        <v>1750000</v>
      </c>
      <c r="N8" s="6"/>
      <c r="O8" s="6">
        <v>8733320</v>
      </c>
      <c r="P8" s="6"/>
      <c r="Q8" s="6"/>
      <c r="R8" s="6"/>
      <c r="S8" s="6"/>
      <c r="T8" s="12"/>
      <c r="U8" s="12">
        <v>913520</v>
      </c>
      <c r="V8" s="12"/>
      <c r="W8" s="12"/>
      <c r="X8" s="6"/>
      <c r="Y8" s="6">
        <v>112140</v>
      </c>
      <c r="Z8" s="12"/>
      <c r="AA8" s="12">
        <v>0</v>
      </c>
      <c r="AB8" s="12"/>
      <c r="AC8" s="12">
        <v>21750</v>
      </c>
      <c r="AD8" s="6"/>
      <c r="AE8" s="6"/>
      <c r="AF8" s="6"/>
      <c r="AG8" s="6"/>
      <c r="AH8" s="6"/>
      <c r="AI8" s="6">
        <v>372070</v>
      </c>
      <c r="AJ8" s="12"/>
      <c r="AK8" s="12">
        <v>0</v>
      </c>
      <c r="AL8" s="12"/>
      <c r="AM8" s="92">
        <v>43920</v>
      </c>
      <c r="AN8" s="92"/>
      <c r="AO8" s="6"/>
    </row>
    <row r="9" spans="1:41" ht="15" thickBot="1">
      <c r="A9" s="7" t="s">
        <v>32</v>
      </c>
      <c r="B9" s="64"/>
      <c r="C9" s="29">
        <f>8269744.18+363423.07</f>
        <v>8633167.25</v>
      </c>
      <c r="D9" s="54">
        <v>1731763.1</v>
      </c>
      <c r="E9" s="45"/>
      <c r="F9" s="45">
        <v>1883606.79</v>
      </c>
      <c r="G9" s="45"/>
      <c r="H9" s="45">
        <v>41851.03</v>
      </c>
      <c r="I9" s="65"/>
      <c r="J9" s="29">
        <v>290578.97</v>
      </c>
      <c r="K9" s="3"/>
      <c r="L9" s="32">
        <v>2523198.87</v>
      </c>
      <c r="M9" s="32"/>
      <c r="N9" s="32">
        <v>933576.24</v>
      </c>
      <c r="O9" s="3"/>
      <c r="P9" s="32">
        <f>779475.13+499425.87+1854067.91</f>
        <v>3132968.91</v>
      </c>
      <c r="Q9" s="3"/>
      <c r="R9" s="3"/>
      <c r="S9" s="3"/>
      <c r="T9" s="3"/>
      <c r="U9" s="3"/>
      <c r="V9" s="32">
        <f>13920+304500</f>
        <v>318420</v>
      </c>
      <c r="W9" s="3"/>
      <c r="X9" s="3"/>
      <c r="Y9" s="3"/>
      <c r="Z9" s="32">
        <v>42695.12</v>
      </c>
      <c r="AA9" s="32">
        <v>0</v>
      </c>
      <c r="AB9" s="32"/>
      <c r="AC9" s="3"/>
      <c r="AD9" s="32">
        <v>9504.1</v>
      </c>
      <c r="AE9" s="3"/>
      <c r="AF9" s="3"/>
      <c r="AG9" s="3"/>
      <c r="AH9" s="3"/>
      <c r="AI9" s="3"/>
      <c r="AJ9" s="32">
        <v>101084.88</v>
      </c>
      <c r="AK9" s="45">
        <v>0</v>
      </c>
      <c r="AL9" s="45"/>
      <c r="AM9" s="30"/>
      <c r="AN9" s="30">
        <v>43894.98</v>
      </c>
      <c r="AO9" s="29">
        <f>C9+D9+F9+H9+J9+L9+P9+T9+V9+X9+Z9+AD9+AF9+AJ9+N9+AL9+AN9</f>
        <v>19686310.240000002</v>
      </c>
    </row>
    <row r="10" spans="1:41" ht="15" thickBot="1">
      <c r="A10" s="15" t="s">
        <v>33</v>
      </c>
      <c r="B10" s="64">
        <v>10000000</v>
      </c>
      <c r="C10" s="29"/>
      <c r="D10" s="54"/>
      <c r="E10" s="30">
        <v>2300000</v>
      </c>
      <c r="F10" s="30"/>
      <c r="G10" s="30">
        <v>0</v>
      </c>
      <c r="H10" s="30"/>
      <c r="I10" s="65">
        <v>260000</v>
      </c>
      <c r="J10" s="29"/>
      <c r="K10" s="3">
        <v>2500000</v>
      </c>
      <c r="L10" s="32"/>
      <c r="M10" s="32">
        <v>800000</v>
      </c>
      <c r="N10" s="32"/>
      <c r="O10" s="3">
        <v>3000000</v>
      </c>
      <c r="P10" s="32"/>
      <c r="Q10" s="3"/>
      <c r="R10" s="3"/>
      <c r="S10" s="3"/>
      <c r="T10" s="3"/>
      <c r="U10" s="3">
        <v>330000</v>
      </c>
      <c r="V10" s="32"/>
      <c r="W10" s="3"/>
      <c r="X10" s="3"/>
      <c r="Y10" s="3">
        <v>40000</v>
      </c>
      <c r="Z10" s="32"/>
      <c r="AA10" s="32">
        <v>0</v>
      </c>
      <c r="AB10" s="32"/>
      <c r="AC10" s="3">
        <v>9000</v>
      </c>
      <c r="AD10" s="32"/>
      <c r="AE10" s="3"/>
      <c r="AF10" s="3"/>
      <c r="AG10" s="3"/>
      <c r="AH10" s="3"/>
      <c r="AI10" s="3">
        <v>150000</v>
      </c>
      <c r="AJ10" s="32"/>
      <c r="AK10" s="30">
        <v>0</v>
      </c>
      <c r="AL10" s="30"/>
      <c r="AM10" s="30">
        <v>25</v>
      </c>
      <c r="AN10" s="30"/>
      <c r="AO10" s="29">
        <f aca="true" t="shared" si="0" ref="AO10:AO20">C10+D10+F10+H10+J10+L10+P10+T10+V10+X10+Z10+AD10+AF10+AJ10+N10+AL10+AN10</f>
        <v>0</v>
      </c>
    </row>
    <row r="11" spans="1:41" ht="1.5" customHeight="1" thickBot="1">
      <c r="A11" s="7" t="s">
        <v>34</v>
      </c>
      <c r="B11" s="64"/>
      <c r="C11" s="30"/>
      <c r="D11" s="30"/>
      <c r="E11" s="45"/>
      <c r="F11" s="45"/>
      <c r="G11" s="45"/>
      <c r="H11" s="45"/>
      <c r="I11" s="65"/>
      <c r="J11" s="30"/>
      <c r="K11" s="16"/>
      <c r="L11" s="30"/>
      <c r="M11" s="30"/>
      <c r="N11" s="30"/>
      <c r="O11" s="16"/>
      <c r="P11" s="30"/>
      <c r="Q11" s="16"/>
      <c r="R11" s="16"/>
      <c r="S11" s="16"/>
      <c r="T11" s="16"/>
      <c r="U11" s="16"/>
      <c r="V11" s="30"/>
      <c r="W11" s="16"/>
      <c r="X11" s="16"/>
      <c r="Y11" s="16"/>
      <c r="Z11" s="30"/>
      <c r="AA11" s="30"/>
      <c r="AB11" s="30"/>
      <c r="AC11" s="16"/>
      <c r="AD11" s="30"/>
      <c r="AE11" s="16"/>
      <c r="AF11" s="16"/>
      <c r="AG11" s="16"/>
      <c r="AH11" s="16"/>
      <c r="AI11" s="16"/>
      <c r="AJ11" s="30"/>
      <c r="AK11" s="30"/>
      <c r="AL11" s="30"/>
      <c r="AM11" s="30"/>
      <c r="AN11" s="30"/>
      <c r="AO11" s="29">
        <f t="shared" si="0"/>
        <v>0</v>
      </c>
    </row>
    <row r="12" spans="1:41" ht="15.75" hidden="1" thickBot="1">
      <c r="A12" s="15" t="s">
        <v>35</v>
      </c>
      <c r="B12" s="20"/>
      <c r="C12" s="30"/>
      <c r="D12" s="30"/>
      <c r="E12" s="45"/>
      <c r="F12" s="45"/>
      <c r="G12" s="45"/>
      <c r="H12" s="45"/>
      <c r="I12" s="19"/>
      <c r="J12" s="30"/>
      <c r="K12" s="21"/>
      <c r="L12" s="30"/>
      <c r="M12" s="50"/>
      <c r="N12" s="30"/>
      <c r="O12" s="21"/>
      <c r="P12" s="30"/>
      <c r="Q12" s="16"/>
      <c r="R12" s="16"/>
      <c r="S12" s="16"/>
      <c r="T12" s="16"/>
      <c r="U12" s="21"/>
      <c r="V12" s="30"/>
      <c r="W12" s="16"/>
      <c r="X12" s="16"/>
      <c r="Y12" s="21"/>
      <c r="Z12" s="30"/>
      <c r="AA12" s="30"/>
      <c r="AB12" s="30"/>
      <c r="AC12" s="21"/>
      <c r="AD12" s="30"/>
      <c r="AE12" s="16"/>
      <c r="AF12" s="16"/>
      <c r="AG12" s="21"/>
      <c r="AH12" s="16"/>
      <c r="AI12" s="21"/>
      <c r="AJ12" s="30"/>
      <c r="AK12" s="50"/>
      <c r="AL12" s="30"/>
      <c r="AM12" s="30"/>
      <c r="AN12" s="30"/>
      <c r="AO12" s="29">
        <f t="shared" si="0"/>
        <v>0</v>
      </c>
    </row>
    <row r="13" spans="1:41" ht="15.75" hidden="1" thickBot="1">
      <c r="A13" s="15" t="s">
        <v>36</v>
      </c>
      <c r="B13" s="57"/>
      <c r="C13" s="28"/>
      <c r="D13" s="28"/>
      <c r="E13" s="45"/>
      <c r="F13" s="51"/>
      <c r="G13" s="51"/>
      <c r="H13" s="51"/>
      <c r="I13" s="19"/>
      <c r="J13" s="28"/>
      <c r="K13" s="26"/>
      <c r="L13" s="28"/>
      <c r="M13" s="58"/>
      <c r="N13" s="28"/>
      <c r="O13" s="21"/>
      <c r="P13" s="43"/>
      <c r="Q13" s="25"/>
      <c r="R13" s="25"/>
      <c r="S13" s="25"/>
      <c r="T13" s="25"/>
      <c r="U13" s="21"/>
      <c r="V13" s="43"/>
      <c r="W13" s="25"/>
      <c r="X13" s="25"/>
      <c r="Y13" s="21"/>
      <c r="Z13" s="28"/>
      <c r="AA13" s="28"/>
      <c r="AB13" s="63"/>
      <c r="AC13" s="21"/>
      <c r="AD13" s="28"/>
      <c r="AE13" s="25"/>
      <c r="AF13" s="25"/>
      <c r="AG13" s="21"/>
      <c r="AH13" s="25"/>
      <c r="AI13" s="21"/>
      <c r="AJ13" s="28"/>
      <c r="AK13" s="39"/>
      <c r="AL13" s="30"/>
      <c r="AM13" s="30"/>
      <c r="AN13" s="30"/>
      <c r="AO13" s="29">
        <f t="shared" si="0"/>
        <v>0</v>
      </c>
    </row>
    <row r="14" spans="1:44" ht="15.75" hidden="1" thickBot="1">
      <c r="A14" s="15" t="s">
        <v>37</v>
      </c>
      <c r="B14" s="57"/>
      <c r="C14" s="28"/>
      <c r="D14" s="28"/>
      <c r="E14" s="45"/>
      <c r="F14" s="51"/>
      <c r="G14" s="51"/>
      <c r="H14" s="51"/>
      <c r="I14" s="19"/>
      <c r="J14" s="28"/>
      <c r="K14" s="39"/>
      <c r="L14" s="28"/>
      <c r="M14" s="58"/>
      <c r="N14" s="28"/>
      <c r="O14" s="21"/>
      <c r="P14" s="43"/>
      <c r="Q14" s="25"/>
      <c r="R14" s="25"/>
      <c r="S14" s="25"/>
      <c r="T14" s="25"/>
      <c r="U14" s="21"/>
      <c r="V14" s="43"/>
      <c r="W14" s="25"/>
      <c r="X14" s="25"/>
      <c r="Y14" s="21"/>
      <c r="Z14" s="28"/>
      <c r="AA14" s="58"/>
      <c r="AB14" s="63"/>
      <c r="AC14" s="21"/>
      <c r="AD14" s="28"/>
      <c r="AE14" s="25"/>
      <c r="AF14" s="25"/>
      <c r="AG14" s="21"/>
      <c r="AH14" s="25"/>
      <c r="AI14" s="21"/>
      <c r="AJ14" s="28"/>
      <c r="AK14" s="58"/>
      <c r="AL14" s="30"/>
      <c r="AM14" s="30"/>
      <c r="AN14" s="30"/>
      <c r="AO14" s="29">
        <f t="shared" si="0"/>
        <v>0</v>
      </c>
      <c r="AR14" s="2"/>
    </row>
    <row r="15" spans="1:44" ht="15.75" hidden="1" thickBot="1">
      <c r="A15" s="15" t="s">
        <v>29</v>
      </c>
      <c r="B15" s="59"/>
      <c r="C15" s="30"/>
      <c r="D15" s="31"/>
      <c r="E15" s="52"/>
      <c r="F15" s="52"/>
      <c r="G15" s="52"/>
      <c r="H15" s="52"/>
      <c r="I15" s="19"/>
      <c r="J15" s="31"/>
      <c r="K15" s="40"/>
      <c r="L15" s="30"/>
      <c r="M15" s="50"/>
      <c r="N15" s="30"/>
      <c r="O15" s="22"/>
      <c r="P15" s="30"/>
      <c r="Q15" s="16"/>
      <c r="R15" s="16"/>
      <c r="S15" s="16"/>
      <c r="T15" s="16"/>
      <c r="U15" s="21"/>
      <c r="V15" s="30"/>
      <c r="W15" s="21"/>
      <c r="X15" s="16"/>
      <c r="Y15" s="21"/>
      <c r="Z15" s="30"/>
      <c r="AA15" s="50"/>
      <c r="AB15" s="30"/>
      <c r="AC15" s="21"/>
      <c r="AD15" s="30"/>
      <c r="AE15" s="21"/>
      <c r="AF15" s="16"/>
      <c r="AG15" s="21"/>
      <c r="AH15" s="16"/>
      <c r="AI15" s="21"/>
      <c r="AJ15" s="30"/>
      <c r="AK15" s="50"/>
      <c r="AL15" s="30"/>
      <c r="AM15" s="30"/>
      <c r="AN15" s="30"/>
      <c r="AO15" s="29">
        <f t="shared" si="0"/>
        <v>0</v>
      </c>
      <c r="AR15" s="2"/>
    </row>
    <row r="16" spans="1:41" ht="15.75" hidden="1" thickBot="1">
      <c r="A16" s="15" t="s">
        <v>38</v>
      </c>
      <c r="B16" s="41"/>
      <c r="C16" s="30"/>
      <c r="D16" s="55"/>
      <c r="E16" s="53"/>
      <c r="F16" s="60"/>
      <c r="G16" s="60"/>
      <c r="H16" s="60"/>
      <c r="I16" s="19"/>
      <c r="J16" s="42"/>
      <c r="K16" s="24"/>
      <c r="L16" s="30"/>
      <c r="M16" s="30"/>
      <c r="N16" s="30"/>
      <c r="O16" s="21"/>
      <c r="P16" s="30"/>
      <c r="Q16" s="16"/>
      <c r="R16" s="16"/>
      <c r="S16" s="16"/>
      <c r="T16" s="16"/>
      <c r="U16" s="21"/>
      <c r="V16" s="30"/>
      <c r="W16" s="16"/>
      <c r="X16" s="16"/>
      <c r="Y16" s="21"/>
      <c r="Z16" s="30"/>
      <c r="AA16" s="30"/>
      <c r="AB16" s="30"/>
      <c r="AC16" s="21"/>
      <c r="AD16" s="30"/>
      <c r="AE16" s="16"/>
      <c r="AF16" s="16"/>
      <c r="AG16" s="21"/>
      <c r="AH16" s="16"/>
      <c r="AI16" s="21"/>
      <c r="AJ16" s="30"/>
      <c r="AK16" s="30"/>
      <c r="AL16" s="30"/>
      <c r="AM16" s="30"/>
      <c r="AN16" s="30"/>
      <c r="AO16" s="29">
        <f t="shared" si="0"/>
        <v>0</v>
      </c>
    </row>
    <row r="17" spans="1:41" ht="15.75" hidden="1" thickBot="1">
      <c r="A17" s="37" t="s">
        <v>39</v>
      </c>
      <c r="B17" s="23"/>
      <c r="C17" s="30"/>
      <c r="D17" s="30"/>
      <c r="E17" s="78"/>
      <c r="F17" s="45"/>
      <c r="G17" s="45"/>
      <c r="H17" s="45"/>
      <c r="I17" s="19"/>
      <c r="J17" s="30"/>
      <c r="K17" s="24"/>
      <c r="L17" s="30"/>
      <c r="M17" s="30"/>
      <c r="N17" s="30"/>
      <c r="O17" s="21"/>
      <c r="P17" s="30"/>
      <c r="Q17" s="16"/>
      <c r="R17" s="16"/>
      <c r="S17" s="16"/>
      <c r="T17" s="16"/>
      <c r="U17" s="21"/>
      <c r="V17" s="30"/>
      <c r="W17" s="16"/>
      <c r="X17" s="16"/>
      <c r="Y17" s="21"/>
      <c r="Z17" s="30"/>
      <c r="AA17" s="30"/>
      <c r="AB17" s="30"/>
      <c r="AC17" s="21"/>
      <c r="AD17" s="30"/>
      <c r="AE17" s="16"/>
      <c r="AF17" s="16"/>
      <c r="AG17" s="21"/>
      <c r="AH17" s="16"/>
      <c r="AI17" s="21"/>
      <c r="AJ17" s="30"/>
      <c r="AK17" s="30"/>
      <c r="AL17" s="30"/>
      <c r="AM17" s="30"/>
      <c r="AN17" s="30"/>
      <c r="AO17" s="29">
        <f t="shared" si="0"/>
        <v>0</v>
      </c>
    </row>
    <row r="18" spans="1:41" ht="15.75" hidden="1" thickBot="1">
      <c r="A18" s="67" t="s">
        <v>41</v>
      </c>
      <c r="B18" s="79"/>
      <c r="C18" s="30"/>
      <c r="D18" s="16"/>
      <c r="E18" s="50"/>
      <c r="F18" s="30"/>
      <c r="G18" s="30"/>
      <c r="H18" s="30"/>
      <c r="I18" s="84"/>
      <c r="J18" s="30"/>
      <c r="K18" s="84"/>
      <c r="L18" s="16"/>
      <c r="M18" s="85"/>
      <c r="N18" s="30"/>
      <c r="O18" s="21"/>
      <c r="P18" s="16"/>
      <c r="Q18" s="16"/>
      <c r="R18" s="16"/>
      <c r="S18" s="16"/>
      <c r="T18" s="16"/>
      <c r="U18" s="21"/>
      <c r="V18" s="30"/>
      <c r="W18" s="21"/>
      <c r="X18" s="16"/>
      <c r="Y18" s="21"/>
      <c r="Z18" s="30"/>
      <c r="AA18" s="61"/>
      <c r="AB18" s="30"/>
      <c r="AC18" s="21"/>
      <c r="AD18" s="30"/>
      <c r="AE18" s="16"/>
      <c r="AF18" s="16"/>
      <c r="AG18" s="21"/>
      <c r="AH18" s="16"/>
      <c r="AI18" s="21"/>
      <c r="AJ18" s="30"/>
      <c r="AK18" s="50"/>
      <c r="AL18" s="30"/>
      <c r="AM18" s="30"/>
      <c r="AN18" s="30"/>
      <c r="AO18" s="29">
        <f t="shared" si="0"/>
        <v>0</v>
      </c>
    </row>
    <row r="19" spans="1:41" ht="15.75" hidden="1" thickBot="1">
      <c r="A19" s="18" t="s">
        <v>30</v>
      </c>
      <c r="B19" s="23"/>
      <c r="C19" s="65"/>
      <c r="D19" s="65"/>
      <c r="E19" s="78"/>
      <c r="F19" s="65"/>
      <c r="G19" s="65"/>
      <c r="H19" s="65"/>
      <c r="I19" s="80"/>
      <c r="J19" s="45"/>
      <c r="K19" s="81"/>
      <c r="L19" s="65"/>
      <c r="M19" s="82"/>
      <c r="N19" s="65"/>
      <c r="O19" s="19"/>
      <c r="P19" s="65"/>
      <c r="Q19" s="65"/>
      <c r="R19" s="65"/>
      <c r="S19" s="65"/>
      <c r="T19" s="65"/>
      <c r="U19" s="19"/>
      <c r="V19" s="65"/>
      <c r="W19" s="65"/>
      <c r="X19" s="65"/>
      <c r="Y19" s="19"/>
      <c r="Z19" s="65"/>
      <c r="AA19" s="83"/>
      <c r="AB19" s="65"/>
      <c r="AC19" s="19"/>
      <c r="AD19" s="65"/>
      <c r="AE19" s="65"/>
      <c r="AF19" s="65"/>
      <c r="AG19" s="19"/>
      <c r="AH19" s="65"/>
      <c r="AI19" s="19"/>
      <c r="AJ19" s="65"/>
      <c r="AK19" s="80"/>
      <c r="AL19" s="65"/>
      <c r="AM19" s="16"/>
      <c r="AN19" s="16"/>
      <c r="AO19" s="29">
        <f t="shared" si="0"/>
        <v>0</v>
      </c>
    </row>
    <row r="20" spans="1:41" ht="15.75" hidden="1" thickBot="1">
      <c r="A20" s="67" t="s">
        <v>31</v>
      </c>
      <c r="B20" s="68"/>
      <c r="C20" s="69"/>
      <c r="D20" s="69"/>
      <c r="E20" s="70"/>
      <c r="F20" s="69"/>
      <c r="G20" s="69"/>
      <c r="H20" s="69"/>
      <c r="I20" s="71"/>
      <c r="J20" s="69"/>
      <c r="K20" s="71"/>
      <c r="L20" s="69"/>
      <c r="M20" s="73"/>
      <c r="N20" s="69"/>
      <c r="O20" s="72"/>
      <c r="P20" s="69"/>
      <c r="Q20" s="69"/>
      <c r="R20" s="69"/>
      <c r="S20" s="69"/>
      <c r="T20" s="69"/>
      <c r="U20" s="72"/>
      <c r="V20" s="69"/>
      <c r="W20" s="72"/>
      <c r="X20" s="69"/>
      <c r="Y20" s="72"/>
      <c r="Z20" s="69"/>
      <c r="AA20" s="73"/>
      <c r="AB20" s="69"/>
      <c r="AC20" s="72"/>
      <c r="AD20" s="69"/>
      <c r="AE20" s="69"/>
      <c r="AF20" s="69"/>
      <c r="AG20" s="72"/>
      <c r="AH20" s="69"/>
      <c r="AI20" s="72"/>
      <c r="AJ20" s="69"/>
      <c r="AK20" s="70"/>
      <c r="AL20" s="69"/>
      <c r="AM20" s="69"/>
      <c r="AN20" s="69"/>
      <c r="AO20" s="29">
        <f t="shared" si="0"/>
        <v>0</v>
      </c>
    </row>
    <row r="21" spans="1:41" ht="16.5" customHeight="1" thickBot="1">
      <c r="A21" s="14" t="s">
        <v>14</v>
      </c>
      <c r="B21" s="74"/>
      <c r="C21" s="75">
        <f>SUM(C9:C20)</f>
        <v>8633167.25</v>
      </c>
      <c r="D21" s="76"/>
      <c r="E21" s="76"/>
      <c r="F21" s="76">
        <f>SUM(F9:F20)</f>
        <v>1883606.79</v>
      </c>
      <c r="G21" s="76"/>
      <c r="H21" s="76"/>
      <c r="I21" s="76"/>
      <c r="J21" s="76">
        <f>SUM(J9:J20)</f>
        <v>290578.97</v>
      </c>
      <c r="K21" s="76"/>
      <c r="L21" s="77">
        <f>SUM(L9:L20)</f>
        <v>2523198.87</v>
      </c>
      <c r="M21" s="77"/>
      <c r="N21" s="77">
        <f>SUM(N9:N20)</f>
        <v>933576.24</v>
      </c>
      <c r="O21" s="77"/>
      <c r="P21" s="76">
        <f>SUM(P9:P20)</f>
        <v>3132968.91</v>
      </c>
      <c r="Q21" s="76"/>
      <c r="R21" s="76"/>
      <c r="S21" s="76"/>
      <c r="T21" s="76"/>
      <c r="U21" s="76"/>
      <c r="V21" s="76">
        <f>SUM(V9:V20)</f>
        <v>318420</v>
      </c>
      <c r="W21" s="76"/>
      <c r="X21" s="76"/>
      <c r="Y21" s="76"/>
      <c r="Z21" s="76">
        <f>SUM(Z9:Z20)</f>
        <v>42695.12</v>
      </c>
      <c r="AA21" s="76"/>
      <c r="AB21" s="76">
        <f>SUM(AB9:AB20)</f>
        <v>0</v>
      </c>
      <c r="AC21" s="76"/>
      <c r="AD21" s="76">
        <f>SUM(AD9:AD20)</f>
        <v>9504.1</v>
      </c>
      <c r="AE21" s="76"/>
      <c r="AF21" s="76"/>
      <c r="AG21" s="76"/>
      <c r="AH21" s="76"/>
      <c r="AI21" s="76"/>
      <c r="AJ21" s="76">
        <f>SUM(AJ9:AJ20)</f>
        <v>101084.88</v>
      </c>
      <c r="AK21" s="76"/>
      <c r="AL21" s="76">
        <f>SUM(AL9:AL20)</f>
        <v>0</v>
      </c>
      <c r="AM21" s="76"/>
      <c r="AN21" s="76">
        <f>SUM(AN9:AN20)</f>
        <v>43894.98</v>
      </c>
      <c r="AO21" s="76"/>
    </row>
    <row r="22" spans="1:41" s="35" customFormat="1" ht="15.75" hidden="1" thickBot="1">
      <c r="A22" s="33" t="s">
        <v>15</v>
      </c>
      <c r="B22" s="66"/>
      <c r="C22" s="34">
        <f>B8-C9-D9-C10-D10-C11-D11-C12-D12-C13-D13-C14-D14-C15-D15-C16-D16-C17-D17-B18-C18-D18-B19-C19-D19</f>
        <v>19939069.65</v>
      </c>
      <c r="D22" s="34"/>
      <c r="E22" s="34"/>
      <c r="F22" s="34">
        <f>E8-F15-F16-F17-E18-E19-F19</f>
        <v>6946770</v>
      </c>
      <c r="G22" s="34"/>
      <c r="H22" s="34"/>
      <c r="I22" s="34"/>
      <c r="J22" s="34">
        <f>I8-J9-J10-J11-I12-J12-I13-J13-I14-J14-J15-J16-J17-I18-I19-J19</f>
        <v>512421.03</v>
      </c>
      <c r="K22" s="34"/>
      <c r="L22" s="34">
        <f>K8-L9-L10-L11-L12-L13-L14-L15</f>
        <v>4976801.13</v>
      </c>
      <c r="M22" s="34"/>
      <c r="N22" s="34">
        <f>M8-N9-N10-N11-N12-N13-N14-N15</f>
        <v>816423.76</v>
      </c>
      <c r="O22" s="34"/>
      <c r="P22" s="34">
        <f>O8-P9-P10-P11-P12-P13-P14-P15</f>
        <v>5600351.09</v>
      </c>
      <c r="Q22" s="34">
        <f>Q8-Q21-R21</f>
        <v>0</v>
      </c>
      <c r="R22" s="34">
        <f>R8-R21-S21</f>
        <v>0</v>
      </c>
      <c r="S22" s="34">
        <f>S8-S21-T21</f>
        <v>0</v>
      </c>
      <c r="T22" s="34">
        <f>T8-T21-V21</f>
        <v>-318420</v>
      </c>
      <c r="U22" s="34"/>
      <c r="V22" s="34">
        <f>U8-V9-V10-V11-V12-V13-V14-V15</f>
        <v>595100</v>
      </c>
      <c r="W22" s="34"/>
      <c r="X22" s="34">
        <f>W15-X15</f>
        <v>0</v>
      </c>
      <c r="Y22" s="34"/>
      <c r="Z22" s="34">
        <f>Y8-Z9-Z10-Z11-Z12-Z13-Z14-Z15</f>
        <v>69444.88</v>
      </c>
      <c r="AA22" s="34"/>
      <c r="AB22" s="34">
        <f>AA8-AB14-AA14-AB15</f>
        <v>0</v>
      </c>
      <c r="AC22" s="34"/>
      <c r="AD22" s="34">
        <f>AC8-AD9-AD10-AD11-AD12-AD13-AD14-AD15</f>
        <v>12245.9</v>
      </c>
      <c r="AE22" s="34"/>
      <c r="AF22" s="34">
        <f>AE18-AF18</f>
        <v>0</v>
      </c>
      <c r="AG22" s="34"/>
      <c r="AH22" s="34">
        <f>AG13-AH13</f>
        <v>0</v>
      </c>
      <c r="AI22" s="34"/>
      <c r="AJ22" s="34">
        <f>AI8-AJ9-AJ10-AJ11-AJ12-AJ13-AJ14-AJ15</f>
        <v>270985.12</v>
      </c>
      <c r="AK22" s="34"/>
      <c r="AL22" s="56">
        <f>AK8</f>
        <v>0</v>
      </c>
      <c r="AM22" s="56"/>
      <c r="AN22" s="56"/>
      <c r="AO22" s="34"/>
    </row>
    <row r="23" spans="3:40" ht="14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Z23" s="2"/>
      <c r="AA23" s="2"/>
      <c r="AB23" s="2"/>
      <c r="AD23" s="17"/>
      <c r="AE23" s="8"/>
      <c r="AJ23" s="2"/>
      <c r="AK23" s="2"/>
      <c r="AL23" s="2"/>
      <c r="AM23" s="2"/>
      <c r="AN23" s="2"/>
    </row>
    <row r="24" spans="1:41" ht="14.25">
      <c r="A24" s="1" t="s">
        <v>56</v>
      </c>
      <c r="C24" s="46"/>
      <c r="D24" s="2"/>
      <c r="E24" s="2"/>
      <c r="F24" s="2"/>
      <c r="G24" s="2"/>
      <c r="H24" s="2"/>
      <c r="I24" s="2"/>
      <c r="J24" s="46"/>
      <c r="K24" s="2"/>
      <c r="L24" s="46"/>
      <c r="M24" s="46"/>
      <c r="N24" s="46"/>
      <c r="O24" s="46"/>
      <c r="P24" s="46"/>
      <c r="Q24" s="47"/>
      <c r="R24" s="47"/>
      <c r="S24" s="47"/>
      <c r="T24" s="47"/>
      <c r="U24" s="47"/>
      <c r="V24" s="46"/>
      <c r="W24" s="47"/>
      <c r="X24" s="47"/>
      <c r="Y24" s="47"/>
      <c r="Z24" s="46"/>
      <c r="AA24" s="46"/>
      <c r="AB24" s="46"/>
      <c r="AC24" s="46"/>
      <c r="AD24" s="46"/>
      <c r="AE24" s="47"/>
      <c r="AF24" s="47"/>
      <c r="AG24" s="47"/>
      <c r="AH24" s="47"/>
      <c r="AI24" s="47"/>
      <c r="AJ24" s="48"/>
      <c r="AK24" s="27"/>
      <c r="AL24" s="27"/>
      <c r="AM24" s="27"/>
      <c r="AN24" s="27"/>
      <c r="AO24" s="2"/>
    </row>
    <row r="25" spans="1:35" ht="14.25">
      <c r="A25" s="1" t="s">
        <v>57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1"/>
      <c r="Q25" s="2"/>
      <c r="R25" s="2"/>
      <c r="T25" s="2"/>
      <c r="U25" s="2"/>
      <c r="V25" s="2"/>
      <c r="Z25" s="27"/>
      <c r="AA25" s="27"/>
      <c r="AB25" s="27"/>
      <c r="AD25" s="27"/>
      <c r="AF25" s="8"/>
      <c r="AG25" s="8"/>
      <c r="AH25" s="8"/>
      <c r="AI25" s="8"/>
    </row>
    <row r="26" spans="3:36" ht="1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T26" s="2"/>
      <c r="U26" s="2"/>
      <c r="V26" s="2"/>
      <c r="Z26" s="2"/>
      <c r="AA26" s="2"/>
      <c r="AB26" s="2"/>
      <c r="AD26" s="2"/>
      <c r="AJ26" s="2"/>
    </row>
    <row r="27" spans="3:36" ht="14.25">
      <c r="C27" s="2"/>
      <c r="D27" s="2"/>
      <c r="E27" s="2"/>
      <c r="F27" s="2"/>
      <c r="G27" s="2"/>
      <c r="H27" s="2"/>
      <c r="I27" s="2"/>
      <c r="J27" s="2"/>
      <c r="K27" s="2"/>
      <c r="L27" s="10"/>
      <c r="M27" s="10"/>
      <c r="N27" s="10"/>
      <c r="O27" s="10"/>
      <c r="P27" s="2"/>
      <c r="Q27" s="2"/>
      <c r="T27" s="2"/>
      <c r="U27" s="2"/>
      <c r="V27" s="2"/>
      <c r="Z27" s="2"/>
      <c r="AA27" s="2"/>
      <c r="AB27" s="2"/>
      <c r="AD27" s="2"/>
      <c r="AJ27" s="2"/>
    </row>
    <row r="28" spans="3:36" ht="14.25">
      <c r="C28" s="2"/>
      <c r="D28" s="36"/>
      <c r="E28" s="36"/>
      <c r="F28" s="36"/>
      <c r="G28" s="36"/>
      <c r="H28" s="36"/>
      <c r="I28" s="2"/>
      <c r="J28" s="2"/>
      <c r="K28" s="2"/>
      <c r="L28" s="2"/>
      <c r="M28" s="2"/>
      <c r="N28" s="2"/>
      <c r="O28" s="2"/>
      <c r="P28" s="2"/>
      <c r="V28" s="2"/>
      <c r="Z28" s="2"/>
      <c r="AA28" s="2"/>
      <c r="AB28" s="2"/>
      <c r="AD28" s="2"/>
      <c r="AJ28" s="2"/>
    </row>
    <row r="29" spans="3:36" ht="14.25">
      <c r="C29" s="2"/>
      <c r="D29" s="2"/>
      <c r="E29" s="2"/>
      <c r="F29" s="2"/>
      <c r="G29" s="2"/>
      <c r="H29" s="2"/>
      <c r="I29" s="2"/>
      <c r="J29" s="36"/>
      <c r="K29" s="2"/>
      <c r="P29" s="2"/>
      <c r="V29" s="2"/>
      <c r="Z29" s="2"/>
      <c r="AA29" s="2"/>
      <c r="AB29" s="2"/>
      <c r="AD29" s="2"/>
      <c r="AJ29" s="2"/>
    </row>
    <row r="30" spans="3:30" ht="14.25">
      <c r="C30" s="2"/>
      <c r="D30" s="2"/>
      <c r="E30" s="2"/>
      <c r="F30" s="2"/>
      <c r="G30" s="2"/>
      <c r="H30" s="2"/>
      <c r="I30" s="2"/>
      <c r="P30" s="2"/>
      <c r="V30" s="49"/>
      <c r="Z30" s="2"/>
      <c r="AA30" s="2"/>
      <c r="AB30" s="2"/>
      <c r="AD30" s="2"/>
    </row>
    <row r="31" spans="3:16" ht="14.25"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"/>
    </row>
    <row r="32" spans="3:16" ht="14.25">
      <c r="C32" s="2"/>
      <c r="P32" s="2"/>
    </row>
    <row r="33" spans="3:16" ht="14.25">
      <c r="C33" s="2"/>
      <c r="P33" s="2"/>
    </row>
    <row r="34" spans="3:16" ht="14.25">
      <c r="C34" s="2"/>
      <c r="P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</sheetData>
  <sheetProtection/>
  <printOptions/>
  <pageMargins left="0.17" right="0.19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Cuta</dc:creator>
  <cp:keywords/>
  <dc:description/>
  <cp:lastModifiedBy>admin</cp:lastModifiedBy>
  <cp:lastPrinted>2015-10-29T13:34:57Z</cp:lastPrinted>
  <dcterms:created xsi:type="dcterms:W3CDTF">2009-09-09T06:03:38Z</dcterms:created>
  <dcterms:modified xsi:type="dcterms:W3CDTF">2018-02-14T07:37:29Z</dcterms:modified>
  <cp:category/>
  <cp:version/>
  <cp:contentType/>
  <cp:contentStatus/>
</cp:coreProperties>
</file>